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60" windowHeight="802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J22" i="1" l="1"/>
  <c r="J16" i="1"/>
  <c r="J7" i="1"/>
  <c r="J19" i="1"/>
  <c r="J13" i="1"/>
  <c r="J28" i="1"/>
  <c r="J25" i="1"/>
  <c r="J10" i="1"/>
  <c r="J4" i="1"/>
  <c r="H10" i="1" l="1"/>
  <c r="H28" i="1"/>
  <c r="H25" i="1"/>
  <c r="H22" i="1"/>
  <c r="H16" i="1"/>
  <c r="H7" i="1"/>
  <c r="H19" i="1"/>
  <c r="H13" i="1"/>
  <c r="H4" i="1"/>
  <c r="E10" i="1"/>
  <c r="F10" i="1" s="1"/>
  <c r="K10" i="1" l="1"/>
  <c r="E22" i="1"/>
  <c r="F22" i="1" s="1"/>
  <c r="E16" i="1"/>
  <c r="F16" i="1" s="1"/>
  <c r="K22" i="1" l="1"/>
  <c r="K16" i="1"/>
  <c r="E7" i="1"/>
  <c r="E19" i="1"/>
  <c r="E13" i="1"/>
  <c r="E28" i="1"/>
  <c r="E25" i="1"/>
  <c r="E4" i="1"/>
  <c r="F4" i="1" s="1"/>
  <c r="F7" i="1" l="1"/>
  <c r="F19" i="1"/>
  <c r="F13" i="1"/>
  <c r="F28" i="1"/>
  <c r="F25" i="1"/>
  <c r="K25" i="1" l="1"/>
  <c r="K28" i="1"/>
  <c r="K13" i="1"/>
  <c r="L13" i="1" s="1"/>
  <c r="K19" i="1"/>
  <c r="K7" i="1"/>
  <c r="L7" i="1" s="1"/>
  <c r="K4" i="1"/>
  <c r="L4" i="1" l="1"/>
  <c r="L10" i="1"/>
  <c r="L22" i="1"/>
  <c r="L16" i="1"/>
  <c r="L19" i="1"/>
  <c r="L28" i="1"/>
  <c r="L25" i="1"/>
</calcChain>
</file>

<file path=xl/sharedStrings.xml><?xml version="1.0" encoding="utf-8"?>
<sst xmlns="http://schemas.openxmlformats.org/spreadsheetml/2006/main" count="56" uniqueCount="50">
  <si>
    <t>Tým</t>
  </si>
  <si>
    <t>Členové týmu</t>
  </si>
  <si>
    <t>Škola</t>
  </si>
  <si>
    <t>jednotlivci</t>
  </si>
  <si>
    <t>správné odpovědi</t>
  </si>
  <si>
    <t>celkem</t>
  </si>
  <si>
    <t>body</t>
  </si>
  <si>
    <t>%</t>
  </si>
  <si>
    <t>3. kolo - prezentace odb. tématu</t>
  </si>
  <si>
    <t>Průměrná úspěšnost
v % ze všech disciplín</t>
  </si>
  <si>
    <t>týmy</t>
  </si>
  <si>
    <t>Pořadí</t>
  </si>
  <si>
    <t>2. kolo - ekonomický kvíz</t>
  </si>
  <si>
    <t>1. kolo - vědomostní test</t>
  </si>
  <si>
    <t>Českoslovanská akademie obchodní, 
Resslova 5, Praha 2</t>
  </si>
  <si>
    <t>Obchodní akademie, 
Heroldovy sady 1, Praha 10</t>
  </si>
  <si>
    <t>Obchodní akademie Vinohradská, Vinohradská 38, Praha 2</t>
  </si>
  <si>
    <t>Obchodní akademie, 
Praha 3, Kubelíkova 37</t>
  </si>
  <si>
    <t>Obchodní akademie Holešovice, 
Praha 7, Jabloňského 3</t>
  </si>
  <si>
    <t>Obchodní akademie Hovorčovická, 
U Vinohradského hřbitova 3, Praha 3</t>
  </si>
  <si>
    <t>Karlínská obchodní akademie 
a VOŠ ekonomická, 
Kollárova 5, Praha 8</t>
  </si>
  <si>
    <t>Obchodní akademie Bubeneč, 
Praha 6, Krupkovo náměstí 4</t>
  </si>
  <si>
    <t>Zita Hrušková</t>
  </si>
  <si>
    <t>Lucie Pánková</t>
  </si>
  <si>
    <t>Alžběta Změlíková</t>
  </si>
  <si>
    <t>Tereza Balounová</t>
  </si>
  <si>
    <t>Kateřina Hamáková</t>
  </si>
  <si>
    <t>Marek Maryška</t>
  </si>
  <si>
    <t>Alexandra Müllerová</t>
  </si>
  <si>
    <t>Lukáš Janoušek</t>
  </si>
  <si>
    <t>Vojtěch Müller</t>
  </si>
  <si>
    <t>Tereza Krajňáková</t>
  </si>
  <si>
    <t>Kateřina Páchová</t>
  </si>
  <si>
    <t>Josef Chvojka</t>
  </si>
  <si>
    <t>Helena Fridrichová</t>
  </si>
  <si>
    <t>Alexandr Taran</t>
  </si>
  <si>
    <t>Lucie Živná</t>
  </si>
  <si>
    <t>Tomáš Barták</t>
  </si>
  <si>
    <t>Jiří Pastrňák</t>
  </si>
  <si>
    <t>Daniel Čepelka</t>
  </si>
  <si>
    <t>Eliška Matejzíková</t>
  </si>
  <si>
    <t>Adéla Tvrdková</t>
  </si>
  <si>
    <t>Dominik Štěrba</t>
  </si>
  <si>
    <t>Desmond Akaliomen</t>
  </si>
  <si>
    <t>Marek Přibyl</t>
  </si>
  <si>
    <t>Nicole Skalická</t>
  </si>
  <si>
    <t>Tomáš Martinec</t>
  </si>
  <si>
    <t>Marek Weiser</t>
  </si>
  <si>
    <t>ČAO Dr. Edvarda Beneše, SOŠ, 
Resslova 8, Praha 2</t>
  </si>
  <si>
    <t>Patricie Kuptová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</si>
</sst>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85" zoomScaleNormal="85" workbookViewId="0">
      <selection sqref="A1:A3"/>
    </sheetView>
  </sheetViews>
  <sheetFormatPr defaultRowHeight="15" x14ac:dyDescent="0.25"/>
  <cols>
    <col min="1" max="1" width="4.7109375" style="1" bestFit="1" customWidth="1"/>
    <col min="2" max="2" width="34.42578125" style="1" customWidth="1"/>
    <col min="3" max="3" width="23.85546875" style="1" bestFit="1" customWidth="1"/>
    <col min="4" max="4" width="18" style="1" customWidth="1"/>
    <col min="5" max="6" width="7" style="1" customWidth="1"/>
    <col min="7" max="8" width="12.42578125" style="1" customWidth="1"/>
    <col min="9" max="10" width="14.7109375" style="1" customWidth="1"/>
    <col min="11" max="11" width="20" style="1" bestFit="1" customWidth="1"/>
    <col min="12" max="12" width="16.42578125" style="1" bestFit="1" customWidth="1"/>
    <col min="13" max="16384" width="9.140625" style="1"/>
  </cols>
  <sheetData>
    <row r="1" spans="1:12" s="2" customFormat="1" ht="15" customHeight="1" x14ac:dyDescent="0.25">
      <c r="A1" s="17" t="s">
        <v>0</v>
      </c>
      <c r="B1" s="17" t="s">
        <v>2</v>
      </c>
      <c r="C1" s="17" t="s">
        <v>1</v>
      </c>
      <c r="D1" s="17" t="s">
        <v>13</v>
      </c>
      <c r="E1" s="36"/>
      <c r="F1" s="36"/>
      <c r="G1" s="17" t="s">
        <v>12</v>
      </c>
      <c r="H1" s="17"/>
      <c r="I1" s="17" t="s">
        <v>8</v>
      </c>
      <c r="J1" s="17"/>
      <c r="K1" s="28" t="s">
        <v>9</v>
      </c>
      <c r="L1" s="17" t="s">
        <v>11</v>
      </c>
    </row>
    <row r="2" spans="1:12" s="2" customFormat="1" x14ac:dyDescent="0.25">
      <c r="A2" s="17"/>
      <c r="B2" s="17"/>
      <c r="C2" s="17"/>
      <c r="D2" s="4" t="s">
        <v>4</v>
      </c>
      <c r="E2" s="17" t="s">
        <v>5</v>
      </c>
      <c r="F2" s="17"/>
      <c r="G2" s="17" t="s">
        <v>5</v>
      </c>
      <c r="H2" s="17"/>
      <c r="I2" s="17" t="s">
        <v>5</v>
      </c>
      <c r="J2" s="17"/>
      <c r="K2" s="29"/>
      <c r="L2" s="17"/>
    </row>
    <row r="3" spans="1:12" s="2" customFormat="1" ht="15.75" thickBot="1" x14ac:dyDescent="0.3">
      <c r="A3" s="18"/>
      <c r="B3" s="18"/>
      <c r="C3" s="18"/>
      <c r="D3" s="5" t="s">
        <v>3</v>
      </c>
      <c r="E3" s="5" t="s">
        <v>6</v>
      </c>
      <c r="F3" s="5" t="s">
        <v>7</v>
      </c>
      <c r="G3" s="5" t="s">
        <v>6</v>
      </c>
      <c r="H3" s="5" t="s">
        <v>7</v>
      </c>
      <c r="I3" s="5" t="s">
        <v>6</v>
      </c>
      <c r="J3" s="5" t="s">
        <v>7</v>
      </c>
      <c r="K3" s="5" t="s">
        <v>10</v>
      </c>
      <c r="L3" s="18"/>
    </row>
    <row r="4" spans="1:12" s="2" customFormat="1" x14ac:dyDescent="0.25">
      <c r="A4" s="31">
        <v>1</v>
      </c>
      <c r="B4" s="20" t="s">
        <v>16</v>
      </c>
      <c r="C4" s="9" t="s">
        <v>22</v>
      </c>
      <c r="D4" s="3">
        <v>31</v>
      </c>
      <c r="E4" s="26">
        <f>SUM(D4:D6)</f>
        <v>105</v>
      </c>
      <c r="F4" s="22">
        <f>E4/180*100</f>
        <v>58.333333333333336</v>
      </c>
      <c r="G4" s="39">
        <v>25</v>
      </c>
      <c r="H4" s="22">
        <f>G4/30*100</f>
        <v>83.333333333333343</v>
      </c>
      <c r="I4" s="39">
        <v>15</v>
      </c>
      <c r="J4" s="26">
        <f>I4/20*100</f>
        <v>75</v>
      </c>
      <c r="K4" s="40">
        <f>(F4+H4+J4)/3</f>
        <v>72.222222222222229</v>
      </c>
      <c r="L4" s="15">
        <f>RANK(K4,$K$4:$K$30,0)</f>
        <v>1</v>
      </c>
    </row>
    <row r="5" spans="1:12" s="2" customFormat="1" ht="15" customHeight="1" x14ac:dyDescent="0.25">
      <c r="A5" s="32"/>
      <c r="B5" s="14"/>
      <c r="C5" s="8" t="s">
        <v>23</v>
      </c>
      <c r="D5" s="6">
        <v>36</v>
      </c>
      <c r="E5" s="27"/>
      <c r="F5" s="23"/>
      <c r="G5" s="14"/>
      <c r="H5" s="23"/>
      <c r="I5" s="14"/>
      <c r="J5" s="27"/>
      <c r="K5" s="25"/>
      <c r="L5" s="16"/>
    </row>
    <row r="6" spans="1:12" s="2" customFormat="1" ht="15.75" customHeight="1" x14ac:dyDescent="0.25">
      <c r="A6" s="32"/>
      <c r="B6" s="14"/>
      <c r="C6" s="8" t="s">
        <v>24</v>
      </c>
      <c r="D6" s="6">
        <v>38</v>
      </c>
      <c r="E6" s="27"/>
      <c r="F6" s="23"/>
      <c r="G6" s="14"/>
      <c r="H6" s="23"/>
      <c r="I6" s="14"/>
      <c r="J6" s="27"/>
      <c r="K6" s="22"/>
      <c r="L6" s="16"/>
    </row>
    <row r="7" spans="1:12" s="2" customFormat="1" ht="15" customHeight="1" x14ac:dyDescent="0.25">
      <c r="A7" s="16">
        <v>4</v>
      </c>
      <c r="B7" s="20" t="s">
        <v>15</v>
      </c>
      <c r="C7" s="8" t="s">
        <v>31</v>
      </c>
      <c r="D7" s="13">
        <v>33</v>
      </c>
      <c r="E7" s="27">
        <f t="shared" ref="E7" si="0">SUM(D7:D9)</f>
        <v>109</v>
      </c>
      <c r="F7" s="24">
        <f t="shared" ref="F7" si="1">E7/180*100</f>
        <v>60.55555555555555</v>
      </c>
      <c r="G7" s="14">
        <v>20</v>
      </c>
      <c r="H7" s="22">
        <f t="shared" ref="H7" si="2">G7/30*100</f>
        <v>66.666666666666657</v>
      </c>
      <c r="I7" s="14">
        <v>16</v>
      </c>
      <c r="J7" s="37">
        <f t="shared" ref="J7" si="3">I7/20*100</f>
        <v>80</v>
      </c>
      <c r="K7" s="24">
        <f>(F7+H7+J7)/3</f>
        <v>69.074074074074062</v>
      </c>
      <c r="L7" s="15">
        <f t="shared" ref="L7" si="4">RANK(K7,$K$4:$K$30,0)</f>
        <v>2</v>
      </c>
    </row>
    <row r="8" spans="1:12" s="2" customFormat="1" ht="15" customHeight="1" x14ac:dyDescent="0.25">
      <c r="A8" s="16"/>
      <c r="B8" s="14"/>
      <c r="C8" s="8" t="s">
        <v>32</v>
      </c>
      <c r="D8" s="13">
        <v>40</v>
      </c>
      <c r="E8" s="27"/>
      <c r="F8" s="25"/>
      <c r="G8" s="14"/>
      <c r="H8" s="23"/>
      <c r="I8" s="14"/>
      <c r="J8" s="38"/>
      <c r="K8" s="25"/>
      <c r="L8" s="16"/>
    </row>
    <row r="9" spans="1:12" s="2" customFormat="1" ht="15" customHeight="1" x14ac:dyDescent="0.25">
      <c r="A9" s="16"/>
      <c r="B9" s="14"/>
      <c r="C9" s="8" t="s">
        <v>33</v>
      </c>
      <c r="D9" s="13">
        <v>36</v>
      </c>
      <c r="E9" s="27"/>
      <c r="F9" s="22"/>
      <c r="G9" s="14"/>
      <c r="H9" s="23"/>
      <c r="I9" s="14"/>
      <c r="J9" s="26"/>
      <c r="K9" s="22"/>
      <c r="L9" s="16"/>
    </row>
    <row r="10" spans="1:12" s="2" customFormat="1" ht="15" customHeight="1" x14ac:dyDescent="0.25">
      <c r="A10" s="41">
        <v>10</v>
      </c>
      <c r="B10" s="42" t="s">
        <v>48</v>
      </c>
      <c r="C10" s="10" t="s">
        <v>45</v>
      </c>
      <c r="D10" s="12">
        <v>35</v>
      </c>
      <c r="E10" s="27">
        <f t="shared" ref="E10" si="5">SUM(D10:D12)</f>
        <v>105</v>
      </c>
      <c r="F10" s="23">
        <f t="shared" ref="F10" si="6">E10/180*100</f>
        <v>58.333333333333336</v>
      </c>
      <c r="G10" s="14">
        <v>21</v>
      </c>
      <c r="H10" s="22">
        <f>G10/30*100</f>
        <v>70</v>
      </c>
      <c r="I10" s="14">
        <v>12</v>
      </c>
      <c r="J10" s="37">
        <f t="shared" ref="J10" si="7">I10/20*100</f>
        <v>60</v>
      </c>
      <c r="K10" s="24">
        <f>(F10+H10+J10)/3</f>
        <v>62.777777777777779</v>
      </c>
      <c r="L10" s="15">
        <f t="shared" ref="L10" si="8">RANK(K10,$K$4:$K$30,0)</f>
        <v>3</v>
      </c>
    </row>
    <row r="11" spans="1:12" s="2" customFormat="1" ht="15" customHeight="1" x14ac:dyDescent="0.25">
      <c r="A11" s="41"/>
      <c r="B11" s="14"/>
      <c r="C11" s="8" t="s">
        <v>46</v>
      </c>
      <c r="D11" s="12">
        <v>40</v>
      </c>
      <c r="E11" s="27"/>
      <c r="F11" s="23"/>
      <c r="G11" s="14"/>
      <c r="H11" s="23"/>
      <c r="I11" s="14"/>
      <c r="J11" s="38"/>
      <c r="K11" s="25"/>
      <c r="L11" s="16"/>
    </row>
    <row r="12" spans="1:12" s="2" customFormat="1" ht="15" customHeight="1" x14ac:dyDescent="0.25">
      <c r="A12" s="41"/>
      <c r="B12" s="14"/>
      <c r="C12" s="10" t="s">
        <v>47</v>
      </c>
      <c r="D12" s="12">
        <v>30</v>
      </c>
      <c r="E12" s="27"/>
      <c r="F12" s="23"/>
      <c r="G12" s="14"/>
      <c r="H12" s="23"/>
      <c r="I12" s="14"/>
      <c r="J12" s="26"/>
      <c r="K12" s="22"/>
      <c r="L12" s="16"/>
    </row>
    <row r="13" spans="1:12" s="2" customFormat="1" ht="15" customHeight="1" x14ac:dyDescent="0.25">
      <c r="A13" s="35">
        <v>6</v>
      </c>
      <c r="B13" s="20" t="s">
        <v>21</v>
      </c>
      <c r="C13" s="8" t="s">
        <v>36</v>
      </c>
      <c r="D13" s="13">
        <v>32</v>
      </c>
      <c r="E13" s="27">
        <f t="shared" ref="E13" si="9">SUM(D13:D15)</f>
        <v>90</v>
      </c>
      <c r="F13" s="24">
        <f t="shared" ref="F13" si="10">E13/180*100</f>
        <v>50</v>
      </c>
      <c r="G13" s="14">
        <v>20</v>
      </c>
      <c r="H13" s="22">
        <f t="shared" ref="H13" si="11">G13/30*100</f>
        <v>66.666666666666657</v>
      </c>
      <c r="I13" s="14">
        <v>13</v>
      </c>
      <c r="J13" s="37">
        <f t="shared" ref="J13" si="12">I13/20*100</f>
        <v>65</v>
      </c>
      <c r="K13" s="24">
        <f>(F13+H13+J13)/3</f>
        <v>60.55555555555555</v>
      </c>
      <c r="L13" s="15">
        <f t="shared" ref="L13" si="13">RANK(K13,$K$4:$K$30,0)</f>
        <v>4</v>
      </c>
    </row>
    <row r="14" spans="1:12" s="2" customFormat="1" ht="15" customHeight="1" x14ac:dyDescent="0.25">
      <c r="A14" s="35"/>
      <c r="B14" s="14"/>
      <c r="C14" s="8" t="s">
        <v>37</v>
      </c>
      <c r="D14" s="13">
        <v>30</v>
      </c>
      <c r="E14" s="27"/>
      <c r="F14" s="25"/>
      <c r="G14" s="14"/>
      <c r="H14" s="23"/>
      <c r="I14" s="14"/>
      <c r="J14" s="38"/>
      <c r="K14" s="25"/>
      <c r="L14" s="16"/>
    </row>
    <row r="15" spans="1:12" s="2" customFormat="1" ht="15" customHeight="1" x14ac:dyDescent="0.25">
      <c r="A15" s="35"/>
      <c r="B15" s="14"/>
      <c r="C15" s="8" t="s">
        <v>38</v>
      </c>
      <c r="D15" s="13">
        <v>28</v>
      </c>
      <c r="E15" s="27"/>
      <c r="F15" s="22"/>
      <c r="G15" s="14"/>
      <c r="H15" s="23"/>
      <c r="I15" s="14"/>
      <c r="J15" s="26"/>
      <c r="K15" s="22"/>
      <c r="L15" s="16"/>
    </row>
    <row r="16" spans="1:12" s="2" customFormat="1" ht="15" customHeight="1" x14ac:dyDescent="0.25">
      <c r="A16" s="33">
        <v>3</v>
      </c>
      <c r="B16" s="20" t="s">
        <v>14</v>
      </c>
      <c r="C16" s="8" t="s">
        <v>28</v>
      </c>
      <c r="D16" s="13">
        <v>33</v>
      </c>
      <c r="E16" s="27">
        <f t="shared" ref="E16" si="14">SUM(D16:D18)</f>
        <v>99</v>
      </c>
      <c r="F16" s="24">
        <f t="shared" ref="F16" si="15">E16/180*100</f>
        <v>55.000000000000007</v>
      </c>
      <c r="G16" s="14">
        <v>17</v>
      </c>
      <c r="H16" s="22">
        <f t="shared" ref="H16" si="16">G16/30*100</f>
        <v>56.666666666666664</v>
      </c>
      <c r="I16" s="14">
        <v>11</v>
      </c>
      <c r="J16" s="37">
        <f t="shared" ref="J16" si="17">I16/20*100</f>
        <v>55.000000000000007</v>
      </c>
      <c r="K16" s="24">
        <f>(F16+H16+J16)/3</f>
        <v>55.555555555555564</v>
      </c>
      <c r="L16" s="15">
        <f t="shared" ref="L16" si="18">RANK(K16,$K$4:$K$30,0)</f>
        <v>5</v>
      </c>
    </row>
    <row r="17" spans="1:12" s="2" customFormat="1" ht="15" customHeight="1" x14ac:dyDescent="0.25">
      <c r="A17" s="33"/>
      <c r="B17" s="14"/>
      <c r="C17" s="8" t="s">
        <v>29</v>
      </c>
      <c r="D17" s="13">
        <v>37</v>
      </c>
      <c r="E17" s="27"/>
      <c r="F17" s="25"/>
      <c r="G17" s="14"/>
      <c r="H17" s="23"/>
      <c r="I17" s="14"/>
      <c r="J17" s="38"/>
      <c r="K17" s="25"/>
      <c r="L17" s="16"/>
    </row>
    <row r="18" spans="1:12" s="2" customFormat="1" ht="15" customHeight="1" x14ac:dyDescent="0.25">
      <c r="A18" s="33"/>
      <c r="B18" s="14"/>
      <c r="C18" s="8" t="s">
        <v>30</v>
      </c>
      <c r="D18" s="13">
        <v>29</v>
      </c>
      <c r="E18" s="27"/>
      <c r="F18" s="22"/>
      <c r="G18" s="14"/>
      <c r="H18" s="23"/>
      <c r="I18" s="14"/>
      <c r="J18" s="26"/>
      <c r="K18" s="22"/>
      <c r="L18" s="16"/>
    </row>
    <row r="19" spans="1:12" s="2" customFormat="1" ht="15" customHeight="1" x14ac:dyDescent="0.25">
      <c r="A19" s="34">
        <v>5</v>
      </c>
      <c r="B19" s="20" t="s">
        <v>20</v>
      </c>
      <c r="C19" s="8" t="s">
        <v>34</v>
      </c>
      <c r="D19" s="13">
        <v>28</v>
      </c>
      <c r="E19" s="27">
        <f t="shared" ref="E19" si="19">SUM(D19:D21)</f>
        <v>101</v>
      </c>
      <c r="F19" s="24">
        <f t="shared" ref="F19" si="20">E19/180*100</f>
        <v>56.111111111111114</v>
      </c>
      <c r="G19" s="14">
        <v>16</v>
      </c>
      <c r="H19" s="22">
        <f t="shared" ref="H19" si="21">G19/30*100</f>
        <v>53.333333333333336</v>
      </c>
      <c r="I19" s="14">
        <v>0</v>
      </c>
      <c r="J19" s="37">
        <f t="shared" ref="J19" si="22">I19/20*100</f>
        <v>0</v>
      </c>
      <c r="K19" s="24">
        <f>(F19+H19+J19)/3</f>
        <v>36.481481481481488</v>
      </c>
      <c r="L19" s="15">
        <f t="shared" ref="L19" si="23">RANK(K19,$K$4:$K$30,0)</f>
        <v>6</v>
      </c>
    </row>
    <row r="20" spans="1:12" s="2" customFormat="1" ht="15" customHeight="1" x14ac:dyDescent="0.25">
      <c r="A20" s="34"/>
      <c r="B20" s="14"/>
      <c r="C20" s="8" t="s">
        <v>49</v>
      </c>
      <c r="D20" s="13">
        <v>35</v>
      </c>
      <c r="E20" s="27"/>
      <c r="F20" s="25"/>
      <c r="G20" s="14"/>
      <c r="H20" s="23"/>
      <c r="I20" s="14"/>
      <c r="J20" s="38"/>
      <c r="K20" s="25"/>
      <c r="L20" s="16"/>
    </row>
    <row r="21" spans="1:12" s="2" customFormat="1" ht="15" customHeight="1" x14ac:dyDescent="0.25">
      <c r="A21" s="34"/>
      <c r="B21" s="14"/>
      <c r="C21" s="8" t="s">
        <v>35</v>
      </c>
      <c r="D21" s="13">
        <v>38</v>
      </c>
      <c r="E21" s="27"/>
      <c r="F21" s="22"/>
      <c r="G21" s="14"/>
      <c r="H21" s="23"/>
      <c r="I21" s="14"/>
      <c r="J21" s="26"/>
      <c r="K21" s="22"/>
      <c r="L21" s="16"/>
    </row>
    <row r="22" spans="1:12" s="2" customFormat="1" ht="15" customHeight="1" x14ac:dyDescent="0.25">
      <c r="A22" s="21">
        <v>2</v>
      </c>
      <c r="B22" s="20" t="s">
        <v>19</v>
      </c>
      <c r="C22" s="8" t="s">
        <v>25</v>
      </c>
      <c r="D22" s="13">
        <v>39</v>
      </c>
      <c r="E22" s="27">
        <f t="shared" ref="E22" si="24">SUM(D22:D24)</f>
        <v>106</v>
      </c>
      <c r="F22" s="24">
        <f t="shared" ref="F22" si="25">E22/180*100</f>
        <v>58.888888888888893</v>
      </c>
      <c r="G22" s="14">
        <v>14</v>
      </c>
      <c r="H22" s="22">
        <f t="shared" ref="H22" si="26">G22/30*100</f>
        <v>46.666666666666664</v>
      </c>
      <c r="I22" s="14">
        <v>0</v>
      </c>
      <c r="J22" s="37">
        <f t="shared" ref="J22" si="27">I22/20*100</f>
        <v>0</v>
      </c>
      <c r="K22" s="24">
        <f>(F22+H22+J22)/3</f>
        <v>35.185185185185183</v>
      </c>
      <c r="L22" s="15">
        <f t="shared" ref="L22" si="28">RANK(K22,$K$4:$K$30,0)</f>
        <v>7</v>
      </c>
    </row>
    <row r="23" spans="1:12" s="2" customFormat="1" ht="15" customHeight="1" x14ac:dyDescent="0.25">
      <c r="A23" s="21"/>
      <c r="B23" s="14"/>
      <c r="C23" s="8" t="s">
        <v>26</v>
      </c>
      <c r="D23" s="13">
        <v>29</v>
      </c>
      <c r="E23" s="27"/>
      <c r="F23" s="25"/>
      <c r="G23" s="14"/>
      <c r="H23" s="23"/>
      <c r="I23" s="14"/>
      <c r="J23" s="38"/>
      <c r="K23" s="25"/>
      <c r="L23" s="16"/>
    </row>
    <row r="24" spans="1:12" s="2" customFormat="1" ht="15" customHeight="1" x14ac:dyDescent="0.25">
      <c r="A24" s="21"/>
      <c r="B24" s="14"/>
      <c r="C24" s="8" t="s">
        <v>27</v>
      </c>
      <c r="D24" s="13">
        <v>38</v>
      </c>
      <c r="E24" s="27"/>
      <c r="F24" s="22"/>
      <c r="G24" s="14"/>
      <c r="H24" s="23"/>
      <c r="I24" s="14"/>
      <c r="J24" s="26"/>
      <c r="K24" s="22"/>
      <c r="L24" s="16"/>
    </row>
    <row r="25" spans="1:12" s="2" customFormat="1" ht="15" customHeight="1" x14ac:dyDescent="0.25">
      <c r="A25" s="30">
        <v>8</v>
      </c>
      <c r="B25" s="20" t="s">
        <v>18</v>
      </c>
      <c r="C25" s="8" t="s">
        <v>40</v>
      </c>
      <c r="D25" s="13">
        <v>40</v>
      </c>
      <c r="E25" s="27">
        <f t="shared" ref="E25" si="29">SUM(D25:D27)</f>
        <v>96</v>
      </c>
      <c r="F25" s="24">
        <f t="shared" ref="F25" si="30">E25/180*100</f>
        <v>53.333333333333336</v>
      </c>
      <c r="G25" s="14">
        <v>15</v>
      </c>
      <c r="H25" s="22">
        <f t="shared" ref="H25" si="31">G25/30*100</f>
        <v>50</v>
      </c>
      <c r="I25" s="14">
        <v>0</v>
      </c>
      <c r="J25" s="37">
        <f t="shared" ref="J25" si="32">I25/20*100</f>
        <v>0</v>
      </c>
      <c r="K25" s="24">
        <f>(F25+H25+J25)/3</f>
        <v>34.44444444444445</v>
      </c>
      <c r="L25" s="15">
        <f t="shared" ref="L25" si="33">RANK(K25,$K$4:$K$30,0)</f>
        <v>8</v>
      </c>
    </row>
    <row r="26" spans="1:12" s="2" customFormat="1" ht="15" customHeight="1" x14ac:dyDescent="0.25">
      <c r="A26" s="30"/>
      <c r="B26" s="14"/>
      <c r="C26" s="8" t="s">
        <v>41</v>
      </c>
      <c r="D26" s="13">
        <v>23</v>
      </c>
      <c r="E26" s="27"/>
      <c r="F26" s="25"/>
      <c r="G26" s="14"/>
      <c r="H26" s="23"/>
      <c r="I26" s="14"/>
      <c r="J26" s="38"/>
      <c r="K26" s="25"/>
      <c r="L26" s="16"/>
    </row>
    <row r="27" spans="1:12" s="2" customFormat="1" ht="15" customHeight="1" x14ac:dyDescent="0.25">
      <c r="A27" s="30"/>
      <c r="B27" s="14"/>
      <c r="C27" s="8" t="s">
        <v>42</v>
      </c>
      <c r="D27" s="13">
        <v>33</v>
      </c>
      <c r="E27" s="27"/>
      <c r="F27" s="22"/>
      <c r="G27" s="14"/>
      <c r="H27" s="23"/>
      <c r="I27" s="14"/>
      <c r="J27" s="26"/>
      <c r="K27" s="22"/>
      <c r="L27" s="16"/>
    </row>
    <row r="28" spans="1:12" s="2" customFormat="1" ht="15" customHeight="1" x14ac:dyDescent="0.25">
      <c r="A28" s="19">
        <v>7</v>
      </c>
      <c r="B28" s="20" t="s">
        <v>17</v>
      </c>
      <c r="C28" s="8" t="s">
        <v>39</v>
      </c>
      <c r="D28" s="13">
        <v>35</v>
      </c>
      <c r="E28" s="27">
        <f t="shared" ref="E28" si="34">SUM(D28:D30)</f>
        <v>83</v>
      </c>
      <c r="F28" s="24">
        <f t="shared" ref="F28" si="35">E28/180*100</f>
        <v>46.111111111111114</v>
      </c>
      <c r="G28" s="14">
        <v>8</v>
      </c>
      <c r="H28" s="22">
        <f>G28/30*100</f>
        <v>26.666666666666668</v>
      </c>
      <c r="I28" s="14">
        <v>0</v>
      </c>
      <c r="J28" s="37">
        <f t="shared" ref="J28" si="36">I28/20*100</f>
        <v>0</v>
      </c>
      <c r="K28" s="24">
        <f>(F28+H28+J28)/3</f>
        <v>24.259259259259263</v>
      </c>
      <c r="L28" s="15">
        <f t="shared" ref="L28" si="37">RANK(K28,$K$4:$K$30,0)</f>
        <v>9</v>
      </c>
    </row>
    <row r="29" spans="1:12" s="2" customFormat="1" ht="15" customHeight="1" x14ac:dyDescent="0.25">
      <c r="A29" s="19"/>
      <c r="B29" s="14"/>
      <c r="C29" s="8" t="s">
        <v>43</v>
      </c>
      <c r="D29" s="13">
        <v>27</v>
      </c>
      <c r="E29" s="27"/>
      <c r="F29" s="25"/>
      <c r="G29" s="14"/>
      <c r="H29" s="23"/>
      <c r="I29" s="14"/>
      <c r="J29" s="38"/>
      <c r="K29" s="25"/>
      <c r="L29" s="16"/>
    </row>
    <row r="30" spans="1:12" s="2" customFormat="1" ht="15" customHeight="1" x14ac:dyDescent="0.25">
      <c r="A30" s="19"/>
      <c r="B30" s="14"/>
      <c r="C30" s="8" t="s">
        <v>44</v>
      </c>
      <c r="D30" s="13">
        <v>21</v>
      </c>
      <c r="E30" s="27"/>
      <c r="F30" s="22"/>
      <c r="G30" s="14"/>
      <c r="H30" s="23"/>
      <c r="I30" s="14"/>
      <c r="J30" s="26"/>
      <c r="K30" s="22"/>
      <c r="L30" s="16"/>
    </row>
    <row r="32" spans="1:12" x14ac:dyDescent="0.25">
      <c r="C32" s="7"/>
    </row>
    <row r="33" spans="3:7" x14ac:dyDescent="0.25">
      <c r="C33" s="7"/>
      <c r="G33" s="11"/>
    </row>
    <row r="34" spans="3:7" x14ac:dyDescent="0.25">
      <c r="C34" s="7"/>
      <c r="G34" s="11"/>
    </row>
    <row r="35" spans="3:7" x14ac:dyDescent="0.25">
      <c r="C35" s="7"/>
      <c r="G35" s="11"/>
    </row>
    <row r="36" spans="3:7" x14ac:dyDescent="0.25">
      <c r="C36" s="7"/>
      <c r="G36" s="11"/>
    </row>
    <row r="37" spans="3:7" x14ac:dyDescent="0.25">
      <c r="C37" s="7"/>
      <c r="G37" s="11"/>
    </row>
    <row r="38" spans="3:7" x14ac:dyDescent="0.25">
      <c r="G38" s="11"/>
    </row>
    <row r="39" spans="3:7" x14ac:dyDescent="0.25">
      <c r="C39" s="7"/>
      <c r="G39" s="11"/>
    </row>
    <row r="40" spans="3:7" x14ac:dyDescent="0.25">
      <c r="G40" s="11"/>
    </row>
    <row r="41" spans="3:7" x14ac:dyDescent="0.25">
      <c r="G41" s="11"/>
    </row>
    <row r="42" spans="3:7" x14ac:dyDescent="0.25">
      <c r="C42" s="7"/>
      <c r="G42" s="11"/>
    </row>
    <row r="43" spans="3:7" x14ac:dyDescent="0.25">
      <c r="G43" s="11"/>
    </row>
    <row r="44" spans="3:7" x14ac:dyDescent="0.25">
      <c r="G44" s="11"/>
    </row>
    <row r="45" spans="3:7" x14ac:dyDescent="0.25">
      <c r="C45" s="7"/>
      <c r="G45" s="11"/>
    </row>
    <row r="46" spans="3:7" x14ac:dyDescent="0.25">
      <c r="G46" s="11"/>
    </row>
    <row r="47" spans="3:7" x14ac:dyDescent="0.25">
      <c r="G47" s="11"/>
    </row>
    <row r="48" spans="3:7" x14ac:dyDescent="0.25">
      <c r="C48" s="7"/>
      <c r="G48" s="11"/>
    </row>
    <row r="49" spans="3:7" x14ac:dyDescent="0.25">
      <c r="G49" s="11"/>
    </row>
    <row r="50" spans="3:7" x14ac:dyDescent="0.25">
      <c r="G50" s="11"/>
    </row>
    <row r="51" spans="3:7" x14ac:dyDescent="0.25">
      <c r="C51" s="7"/>
      <c r="G51" s="11"/>
    </row>
    <row r="52" spans="3:7" x14ac:dyDescent="0.25">
      <c r="G52" s="11"/>
    </row>
    <row r="53" spans="3:7" x14ac:dyDescent="0.25">
      <c r="G53" s="11"/>
    </row>
    <row r="54" spans="3:7" x14ac:dyDescent="0.25">
      <c r="C54" s="7"/>
      <c r="G54" s="11"/>
    </row>
    <row r="57" spans="3:7" x14ac:dyDescent="0.25">
      <c r="C57" s="7"/>
    </row>
    <row r="58" spans="3:7" x14ac:dyDescent="0.25">
      <c r="C58" s="7"/>
    </row>
    <row r="59" spans="3:7" x14ac:dyDescent="0.25">
      <c r="C59" s="7"/>
    </row>
    <row r="60" spans="3:7" x14ac:dyDescent="0.25">
      <c r="C60" s="7"/>
    </row>
    <row r="61" spans="3:7" x14ac:dyDescent="0.25">
      <c r="C61" s="7"/>
    </row>
    <row r="63" spans="3:7" x14ac:dyDescent="0.25">
      <c r="C63" s="7"/>
    </row>
    <row r="66" spans="3:3" x14ac:dyDescent="0.25">
      <c r="C66" s="7"/>
    </row>
    <row r="69" spans="3:3" x14ac:dyDescent="0.25">
      <c r="C69" s="7"/>
    </row>
    <row r="72" spans="3:3" x14ac:dyDescent="0.25">
      <c r="C72" s="7"/>
    </row>
  </sheetData>
  <mergeCells count="101">
    <mergeCell ref="L10:L12"/>
    <mergeCell ref="A10:A12"/>
    <mergeCell ref="B10:B12"/>
    <mergeCell ref="E10:E12"/>
    <mergeCell ref="F10:F12"/>
    <mergeCell ref="G10:G12"/>
    <mergeCell ref="K7:K9"/>
    <mergeCell ref="K22:K24"/>
    <mergeCell ref="H22:H24"/>
    <mergeCell ref="I22:I24"/>
    <mergeCell ref="J22:J24"/>
    <mergeCell ref="G22:G24"/>
    <mergeCell ref="J28:J30"/>
    <mergeCell ref="I28:I30"/>
    <mergeCell ref="H10:H12"/>
    <mergeCell ref="I10:I12"/>
    <mergeCell ref="J10:J12"/>
    <mergeCell ref="K10:K12"/>
    <mergeCell ref="D1:F1"/>
    <mergeCell ref="J25:J27"/>
    <mergeCell ref="J13:J15"/>
    <mergeCell ref="I13:I15"/>
    <mergeCell ref="I25:I27"/>
    <mergeCell ref="F25:F27"/>
    <mergeCell ref="G13:G15"/>
    <mergeCell ref="G1:H1"/>
    <mergeCell ref="G2:H2"/>
    <mergeCell ref="I2:J2"/>
    <mergeCell ref="I4:I6"/>
    <mergeCell ref="I16:I18"/>
    <mergeCell ref="I7:I9"/>
    <mergeCell ref="I1:J1"/>
    <mergeCell ref="J4:J6"/>
    <mergeCell ref="J16:J18"/>
    <mergeCell ref="H4:H6"/>
    <mergeCell ref="H16:H18"/>
    <mergeCell ref="H7:H9"/>
    <mergeCell ref="J7:J9"/>
    <mergeCell ref="G4:G6"/>
    <mergeCell ref="G16:G18"/>
    <mergeCell ref="G7:G9"/>
    <mergeCell ref="H25:H27"/>
    <mergeCell ref="A25:A27"/>
    <mergeCell ref="A1:A3"/>
    <mergeCell ref="C1:C3"/>
    <mergeCell ref="B1:B3"/>
    <mergeCell ref="B4:B6"/>
    <mergeCell ref="B13:B15"/>
    <mergeCell ref="A4:A6"/>
    <mergeCell ref="A16:A18"/>
    <mergeCell ref="A7:A9"/>
    <mergeCell ref="A19:A21"/>
    <mergeCell ref="A13:A15"/>
    <mergeCell ref="A28:A30"/>
    <mergeCell ref="B28:B30"/>
    <mergeCell ref="B25:B27"/>
    <mergeCell ref="B16:B18"/>
    <mergeCell ref="A22:A24"/>
    <mergeCell ref="B19:B21"/>
    <mergeCell ref="B22:B24"/>
    <mergeCell ref="B7:B9"/>
    <mergeCell ref="E2:F2"/>
    <mergeCell ref="F4:F6"/>
    <mergeCell ref="F16:F18"/>
    <mergeCell ref="F7:F9"/>
    <mergeCell ref="E4:E6"/>
    <mergeCell ref="E16:E18"/>
    <mergeCell ref="E7:E9"/>
    <mergeCell ref="E13:E15"/>
    <mergeCell ref="F19:F21"/>
    <mergeCell ref="E19:E21"/>
    <mergeCell ref="E22:E24"/>
    <mergeCell ref="F22:F24"/>
    <mergeCell ref="E28:E30"/>
    <mergeCell ref="E25:E27"/>
    <mergeCell ref="F13:F15"/>
    <mergeCell ref="F28:F30"/>
    <mergeCell ref="G28:G30"/>
    <mergeCell ref="G25:G27"/>
    <mergeCell ref="L25:L27"/>
    <mergeCell ref="L1:L3"/>
    <mergeCell ref="L4:L6"/>
    <mergeCell ref="L16:L18"/>
    <mergeCell ref="L7:L9"/>
    <mergeCell ref="L19:L21"/>
    <mergeCell ref="L13:L15"/>
    <mergeCell ref="L28:L30"/>
    <mergeCell ref="L22:L24"/>
    <mergeCell ref="K1:K2"/>
    <mergeCell ref="K13:K15"/>
    <mergeCell ref="K28:K30"/>
    <mergeCell ref="K25:K27"/>
    <mergeCell ref="H28:H30"/>
    <mergeCell ref="J19:J21"/>
    <mergeCell ref="I19:I21"/>
    <mergeCell ref="H19:H21"/>
    <mergeCell ref="H13:H15"/>
    <mergeCell ref="G19:G21"/>
    <mergeCell ref="K19:K21"/>
    <mergeCell ref="K4:K6"/>
    <mergeCell ref="K16:K18"/>
  </mergeCells>
  <pageMargins left="0.7" right="0.7" top="0.78740157499999996" bottom="0.78740157499999996" header="0.3" footer="0.3"/>
  <pageSetup paperSize="9" scale="70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Milada Dufková</cp:lastModifiedBy>
  <cp:lastPrinted>2017-06-08T08:28:58Z</cp:lastPrinted>
  <dcterms:created xsi:type="dcterms:W3CDTF">2014-06-06T13:25:59Z</dcterms:created>
  <dcterms:modified xsi:type="dcterms:W3CDTF">2017-06-09T07:15:04Z</dcterms:modified>
</cp:coreProperties>
</file>